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<sst xmlns="http://schemas.openxmlformats.org/spreadsheetml/2006/main" count="55" uniqueCount="54">
  <si>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</si>
  <si>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</si>
  <si>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</si>
  <si>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</si>
  <si>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</si>
  <si>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</si>
  <si>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</si>
  <si>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</si>
  <si>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</si>
  <si>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</si>
  <si>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</si>
  <si>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</si>
  <si>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</si>
  <si>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</si>
  <si>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</si>
  <si>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</si>
  <si>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</si>
  <si>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</si>
  <si>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</si>
  <si>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</si>
  <si>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</si>
  <si>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</si>
  <si>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</si>
  <si>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</si>
  <si>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</si>
  <si>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</si>
  <si>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</si>
  <si>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</si>
  <si>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</si>
  <si>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</si>
  <si>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</si>
  <si>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</si>
  <si>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</si>
  <si>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</si>
  <si>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</si>
  <si>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</si>
  <si>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</si>
  <si>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</si>
  <si>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</si>
  <si>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</si>
  <si>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</si>
  <si>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</si>
  <si>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</si>
  <si>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</si>
  <si>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</si>
  <si>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</si>
  <si>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</si>
  <si>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</si>
  <si>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</si>
  <si>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</si>
  <si>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</si>
  <si>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</si>
  <si>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</si>
  <si>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07 жовтня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</si>
</sst>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4" xfId="57" applyFont="1" applyFill="1" applyBorder="1" applyAlignment="1" applyProtection="1">
      <alignment horizontal="center" vertical="center" wrapTex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0" fontId="22" fillId="0" borderId="18" xfId="57" applyFont="1" applyFill="1" applyBorder="1" applyAlignment="1" applyProtection="1">
      <alignment vertical="center" wrapText="1"/>
      <protection/>
    </xf>
    <xf numFmtId="0" fontId="25" fillId="0" borderId="17" xfId="57" applyFont="1" applyFill="1" applyBorder="1" applyAlignment="1" applyProtection="1">
      <alignment horizontal="left" vertical="center" wrapText="1"/>
      <protection/>
    </xf>
    <xf numFmtId="172" fontId="26" fillId="0" borderId="19" xfId="57" applyNumberFormat="1" applyFont="1" applyFill="1" applyBorder="1" applyAlignment="1">
      <alignment horizontal="right" vertical="center" wrapText="1" shrinkToFit="1"/>
      <protection/>
    </xf>
    <xf numFmtId="0" fontId="21" fillId="27" borderId="20" xfId="57" applyFont="1" applyFill="1" applyBorder="1" applyAlignment="1">
      <alignment horizontal="center" vertical="center" wrapText="1"/>
      <protection/>
    </xf>
    <xf numFmtId="0" fontId="24" fillId="27" borderId="14" xfId="63" applyFont="1" applyFill="1" applyBorder="1" applyAlignment="1" applyProtection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8" xfId="57" applyFont="1" applyFill="1" applyBorder="1" applyAlignment="1" applyProtection="1">
      <alignment horizontal="left" vertical="center" wrapText="1"/>
      <protection/>
    </xf>
    <xf numFmtId="0" fontId="22" fillId="0" borderId="23" xfId="57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172" fontId="24" fillId="26" borderId="14" xfId="57" applyNumberFormat="1" applyFont="1" applyFill="1" applyBorder="1" applyAlignment="1">
      <alignment horizontal="center" vertical="center" wrapText="1" shrinkToFit="1"/>
      <protection/>
    </xf>
    <xf numFmtId="172" fontId="24" fillId="26" borderId="15" xfId="57" applyNumberFormat="1" applyFont="1" applyFill="1" applyBorder="1" applyAlignment="1">
      <alignment horizontal="center" vertical="center" wrapText="1" shrinkToFit="1"/>
      <protection/>
    </xf>
    <xf numFmtId="172" fontId="27" fillId="0" borderId="24" xfId="57" applyNumberFormat="1" applyFont="1" applyFill="1" applyBorder="1" applyAlignment="1">
      <alignment horizontal="center" vertical="center" wrapText="1" shrinkToFit="1"/>
      <protection/>
    </xf>
    <xf numFmtId="172" fontId="26" fillId="0" borderId="19" xfId="57" applyNumberFormat="1" applyFont="1" applyFill="1" applyBorder="1" applyAlignment="1">
      <alignment horizontal="center" vertical="center" wrapText="1" shrinkToFit="1"/>
      <protection/>
    </xf>
    <xf numFmtId="172" fontId="27" fillId="0" borderId="17" xfId="57" applyNumberFormat="1" applyFont="1" applyFill="1" applyBorder="1" applyAlignment="1">
      <alignment horizontal="center" vertical="center" wrapText="1" shrinkToFit="1"/>
      <protection/>
    </xf>
    <xf numFmtId="172" fontId="27" fillId="0" borderId="25" xfId="57" applyNumberFormat="1" applyFont="1" applyFill="1" applyBorder="1" applyAlignment="1">
      <alignment horizontal="center" vertical="center" wrapText="1" shrinkToFit="1"/>
      <protection/>
    </xf>
    <xf numFmtId="172" fontId="24" fillId="27" borderId="26" xfId="57" applyNumberFormat="1" applyFont="1" applyFill="1" applyBorder="1" applyAlignment="1">
      <alignment horizontal="center" vertical="center" wrapText="1" shrinkToFit="1"/>
      <protection/>
    </xf>
    <xf numFmtId="172" fontId="24" fillId="27" borderId="15" xfId="57" applyNumberFormat="1" applyFont="1" applyFill="1" applyBorder="1" applyAlignment="1">
      <alignment horizontal="center" vertical="center" wrapText="1" shrinkToFit="1"/>
      <protection/>
    </xf>
    <xf numFmtId="172" fontId="27" fillId="0" borderId="27" xfId="57" applyNumberFormat="1" applyFont="1" applyFill="1" applyBorder="1" applyAlignment="1">
      <alignment horizontal="center" vertical="center"/>
      <protection/>
    </xf>
    <xf numFmtId="172" fontId="27" fillId="0" borderId="19" xfId="57" applyNumberFormat="1" applyFont="1" applyFill="1" applyBorder="1" applyAlignment="1">
      <alignment horizontal="center" vertical="center"/>
      <protection/>
    </xf>
    <xf numFmtId="172" fontId="24" fillId="27" borderId="28" xfId="57" applyNumberFormat="1" applyFont="1" applyFill="1" applyBorder="1" applyAlignment="1">
      <alignment horizontal="center" vertical="center" wrapText="1" shrinkToFit="1"/>
      <protection/>
    </xf>
    <xf numFmtId="172" fontId="27" fillId="26" borderId="24" xfId="57" applyNumberFormat="1" applyFont="1" applyFill="1" applyBorder="1" applyAlignment="1">
      <alignment horizontal="center" vertical="center" wrapText="1" shrinkToFit="1"/>
      <protection/>
    </xf>
    <xf numFmtId="172" fontId="28" fillId="0" borderId="18" xfId="54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173" fontId="29" fillId="0" borderId="20" xfId="57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1" fillId="33" borderId="0" xfId="54" applyFont="1" applyFill="1" applyBorder="1">
      <alignment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8" xfId="57" applyFont="1" applyBorder="1" applyAlignment="1">
      <alignment horizontal="left" vertical="center"/>
      <protection/>
    </xf>
    <xf numFmtId="0" fontId="27" fillId="0" borderId="17" xfId="57" applyFont="1" applyBorder="1" applyAlignment="1">
      <alignment horizontal="left" vertical="center"/>
      <protection/>
    </xf>
    <xf numFmtId="0" fontId="24" fillId="27" borderId="29" xfId="57" applyFont="1" applyFill="1" applyBorder="1" applyAlignment="1">
      <alignment horizontal="center" vertical="center" wrapText="1"/>
      <protection/>
    </xf>
    <xf numFmtId="0" fontId="24" fillId="27" borderId="28" xfId="63" applyFont="1" applyFill="1" applyBorder="1" applyAlignment="1" applyProtection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/>
      <protection/>
    </xf>
    <xf numFmtId="172" fontId="24" fillId="0" borderId="14" xfId="57" applyNumberFormat="1" applyFont="1" applyFill="1" applyBorder="1" applyAlignment="1">
      <alignment horizontal="right" vertical="center" wrapText="1" shrinkToFit="1"/>
      <protection/>
    </xf>
    <xf numFmtId="172" fontId="24" fillId="0" borderId="15" xfId="57" applyNumberFormat="1" applyFont="1" applyFill="1" applyBorder="1" applyAlignment="1">
      <alignment horizontal="right" vertical="center" wrapText="1" shrinkToFit="1"/>
      <protection/>
    </xf>
    <xf numFmtId="49" fontId="27" fillId="0" borderId="11" xfId="57" applyNumberFormat="1" applyFont="1" applyFill="1" applyBorder="1" applyAlignment="1" applyProtection="1">
      <alignment horizontal="center" vertical="center"/>
      <protection/>
    </xf>
    <xf numFmtId="0" fontId="27" fillId="0" borderId="18" xfId="57" applyFont="1" applyFill="1" applyBorder="1" applyAlignment="1" applyProtection="1">
      <alignment horizontal="left" vertical="center" wrapText="1"/>
      <protection/>
    </xf>
    <xf numFmtId="49" fontId="27" fillId="0" borderId="10" xfId="57" applyNumberFormat="1" applyFont="1" applyFill="1" applyBorder="1" applyAlignment="1" applyProtection="1">
      <alignment horizontal="center" vertical="center"/>
      <protection/>
    </xf>
    <xf numFmtId="0" fontId="27" fillId="0" borderId="23" xfId="57" applyFont="1" applyFill="1" applyBorder="1" applyAlignment="1" applyProtection="1">
      <alignment horizontal="left" vertical="center" wrapText="1"/>
      <protection/>
    </xf>
    <xf numFmtId="0" fontId="24" fillId="0" borderId="14" xfId="57" applyFont="1" applyFill="1" applyBorder="1" applyAlignment="1" applyProtection="1">
      <alignment horizontal="center" vertical="center" wrapText="1"/>
      <protection hidden="1"/>
    </xf>
    <xf numFmtId="172" fontId="24" fillId="0" borderId="30" xfId="57" applyNumberFormat="1" applyFont="1" applyFill="1" applyBorder="1" applyAlignment="1" applyProtection="1">
      <alignment horizontal="center" vertical="center"/>
      <protection hidden="1"/>
    </xf>
    <xf numFmtId="172" fontId="24" fillId="0" borderId="15" xfId="57" applyNumberFormat="1" applyFont="1" applyFill="1" applyBorder="1" applyAlignment="1">
      <alignment horizontal="center" vertical="center" wrapText="1" shrinkToFit="1"/>
      <protection/>
    </xf>
    <xf numFmtId="172" fontId="27" fillId="0" borderId="19" xfId="57" applyNumberFormat="1" applyFont="1" applyFill="1" applyBorder="1" applyAlignment="1">
      <alignment horizontal="center" wrapText="1" shrinkToFit="1"/>
      <protection/>
    </xf>
    <xf numFmtId="172" fontId="27" fillId="0" borderId="31" xfId="57" applyNumberFormat="1" applyFont="1" applyFill="1" applyBorder="1" applyAlignment="1">
      <alignment horizontal="center" wrapText="1" shrinkToFit="1"/>
      <protection/>
    </xf>
    <xf numFmtId="175" fontId="27" fillId="0" borderId="18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13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9" t="s">
        <v>1</v>
      </c>
      <c r="C4" s="10" t="s">
        <v>42</v>
      </c>
      <c r="D4" s="10" t="s">
        <v>20</v>
      </c>
      <c r="E4" s="11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12">
        <v>10000000</v>
      </c>
      <c r="B6" s="13" t="s">
        <v>2</v>
      </c>
      <c r="C6" s="29">
        <f>C7+C8+C9</f>
        <v>48971.79</v>
      </c>
      <c r="D6" s="29">
        <f>D7+D8+D9</f>
        <v>45259.13108000001</v>
      </c>
      <c r="E6" s="30">
        <f aca="true" t="shared" si="0" ref="E6:E16">D6/C6*100</f>
        <v>92.41878044482344</v>
      </c>
    </row>
    <row r="7" spans="1:5" ht="30.75" customHeight="1">
      <c r="A7" s="14">
        <v>11010000</v>
      </c>
      <c r="B7" s="15" t="s">
        <v>10</v>
      </c>
      <c r="C7" s="41">
        <v>48037.6</v>
      </c>
      <c r="D7" s="41">
        <v>43871.8</v>
      </c>
      <c r="E7" s="31">
        <f t="shared" si="0"/>
        <v>91.32804303295752</v>
      </c>
    </row>
    <row r="8" spans="1:5" ht="39" customHeight="1">
      <c r="A8" s="7" t="s">
        <v>22</v>
      </c>
      <c r="B8" s="16" t="s">
        <v>21</v>
      </c>
      <c r="C8" s="41">
        <v>13</v>
      </c>
      <c r="D8" s="41">
        <v>7.81132</v>
      </c>
      <c r="E8" s="31">
        <f t="shared" si="0"/>
        <v>60.08707692307692</v>
      </c>
    </row>
    <row r="9" spans="1:5" ht="39" customHeight="1" thickBot="1">
      <c r="A9" s="7">
        <v>13000000</v>
      </c>
      <c r="B9" s="16" t="s">
        <v>50</v>
      </c>
      <c r="C9" s="41">
        <v>921.19</v>
      </c>
      <c r="D9" s="41">
        <v>1379.5197600000001</v>
      </c>
      <c r="E9" s="31">
        <f t="shared" si="0"/>
        <v>149.7540963319185</v>
      </c>
    </row>
    <row r="10" spans="1:5" ht="27" customHeight="1" thickBot="1">
      <c r="A10" s="12">
        <v>20000000</v>
      </c>
      <c r="B10" s="13" t="s">
        <v>3</v>
      </c>
      <c r="C10" s="29">
        <f>C11+C14+C12+C13</f>
        <v>621.6</v>
      </c>
      <c r="D10" s="29">
        <f>D11+D14+D12+D13</f>
        <v>890.23313</v>
      </c>
      <c r="E10" s="40">
        <f t="shared" si="0"/>
        <v>143.216398005148</v>
      </c>
    </row>
    <row r="11" spans="1:5" ht="51.75" customHeight="1">
      <c r="A11" s="14" t="s">
        <v>24</v>
      </c>
      <c r="B11" s="23" t="s">
        <v>25</v>
      </c>
      <c r="C11" s="41">
        <v>14</v>
      </c>
      <c r="D11" s="41">
        <v>11.423</v>
      </c>
      <c r="E11" s="31">
        <f t="shared" si="0"/>
        <v>81.59285714285714</v>
      </c>
    </row>
    <row r="12" spans="1:9" ht="28.5" customHeight="1">
      <c r="A12" s="7" t="s">
        <v>29</v>
      </c>
      <c r="B12" s="24" t="s">
        <v>30</v>
      </c>
      <c r="C12" s="41">
        <v>557.6</v>
      </c>
      <c r="D12" s="41">
        <v>599.3</v>
      </c>
      <c r="E12" s="31">
        <f t="shared" si="0"/>
        <v>107.47847919655666</v>
      </c>
      <c r="I12" s="26"/>
    </row>
    <row r="13" spans="1:12" ht="54.75" customHeight="1">
      <c r="A13" s="4" t="s">
        <v>51</v>
      </c>
      <c r="B13" s="25" t="s">
        <v>52</v>
      </c>
      <c r="C13" s="41">
        <v>0</v>
      </c>
      <c r="D13" s="41">
        <v>146.1</v>
      </c>
      <c r="E13" s="31"/>
      <c r="L13" s="18" t="s">
        <v>49</v>
      </c>
    </row>
    <row r="14" spans="1:5" ht="41.25" customHeight="1" thickBot="1">
      <c r="A14" s="4" t="s">
        <v>27</v>
      </c>
      <c r="B14" s="25" t="s">
        <v>28</v>
      </c>
      <c r="C14" s="41">
        <v>50</v>
      </c>
      <c r="D14" s="41">
        <v>133.41013</v>
      </c>
      <c r="E14" s="32" t="s">
        <v>49</v>
      </c>
    </row>
    <row r="15" spans="1:5" ht="28.5" customHeight="1" hidden="1" thickBot="1">
      <c r="A15" s="12" t="s">
        <v>38</v>
      </c>
      <c r="B15" s="13" t="s">
        <v>39</v>
      </c>
      <c r="C15" s="29">
        <f>C16</f>
        <v>0</v>
      </c>
      <c r="D15" s="29">
        <f>D16</f>
        <v>0</v>
      </c>
      <c r="E15" s="31" t="e">
        <f t="shared" si="0"/>
        <v>#DIV/0!</v>
      </c>
    </row>
    <row r="16" spans="1:5" ht="60.75" hidden="1" thickBot="1">
      <c r="A16" s="14" t="s">
        <v>40</v>
      </c>
      <c r="B16" s="17" t="s">
        <v>41</v>
      </c>
      <c r="C16" s="33"/>
      <c r="D16" s="34"/>
      <c r="E16" s="31" t="e">
        <f t="shared" si="0"/>
        <v>#DIV/0!</v>
      </c>
    </row>
    <row r="17" spans="1:5" ht="19.5" thickBot="1">
      <c r="A17" s="19"/>
      <c r="B17" s="20" t="s">
        <v>8</v>
      </c>
      <c r="C17" s="35">
        <f>C6+C10+C15</f>
        <v>49593.39</v>
      </c>
      <c r="D17" s="35">
        <f>D6+D10+D15</f>
        <v>46149.36421000001</v>
      </c>
      <c r="E17" s="36">
        <f aca="true" t="shared" si="1" ref="E17:E23">D17/C17*100</f>
        <v>93.05547414685708</v>
      </c>
    </row>
    <row r="18" spans="1:5" ht="22.5" customHeight="1" thickBot="1">
      <c r="A18" s="12" t="s">
        <v>5</v>
      </c>
      <c r="B18" s="13" t="s">
        <v>7</v>
      </c>
      <c r="C18" s="29">
        <f>C19+C22+C20+C21</f>
        <v>232039.40000000002</v>
      </c>
      <c r="D18" s="29">
        <f>D19+D22+D20+D21</f>
        <v>210637.60000000003</v>
      </c>
      <c r="E18" s="30">
        <f t="shared" si="1"/>
        <v>90.77665258572468</v>
      </c>
    </row>
    <row r="19" spans="1:5" ht="24.75" customHeight="1">
      <c r="A19" s="21">
        <v>41020000</v>
      </c>
      <c r="B19" s="22" t="s">
        <v>43</v>
      </c>
      <c r="C19" s="41">
        <v>12771.2</v>
      </c>
      <c r="D19" s="41">
        <v>11297.1</v>
      </c>
      <c r="E19" s="37">
        <f t="shared" si="1"/>
        <v>88.45762340265597</v>
      </c>
    </row>
    <row r="20" spans="1:5" ht="24.75" customHeight="1">
      <c r="A20" s="47">
        <v>41030000</v>
      </c>
      <c r="B20" s="48" t="s">
        <v>44</v>
      </c>
      <c r="C20" s="41">
        <v>71860.8</v>
      </c>
      <c r="D20" s="41">
        <v>68280.7</v>
      </c>
      <c r="E20" s="38">
        <f t="shared" si="1"/>
        <v>95.01800703582481</v>
      </c>
    </row>
    <row r="21" spans="1:5" ht="24.75" customHeight="1">
      <c r="A21" s="47">
        <v>41040000</v>
      </c>
      <c r="B21" s="49" t="s">
        <v>45</v>
      </c>
      <c r="C21" s="41">
        <v>6540.2</v>
      </c>
      <c r="D21" s="41">
        <v>6160.7</v>
      </c>
      <c r="E21" s="38">
        <f t="shared" si="1"/>
        <v>94.19742515519403</v>
      </c>
    </row>
    <row r="22" spans="1:9" ht="25.5" customHeight="1" thickBot="1">
      <c r="A22" s="47">
        <v>41050000</v>
      </c>
      <c r="B22" s="48" t="s">
        <v>46</v>
      </c>
      <c r="C22" s="41">
        <v>140867.2</v>
      </c>
      <c r="D22" s="41">
        <v>124899.1</v>
      </c>
      <c r="E22" s="38">
        <f t="shared" si="1"/>
        <v>88.66443004475137</v>
      </c>
      <c r="G22" s="27"/>
      <c r="H22" s="27"/>
      <c r="I22" s="27"/>
    </row>
    <row r="23" spans="1:9" ht="29.25" customHeight="1" thickBot="1">
      <c r="A23" s="50"/>
      <c r="B23" s="51" t="s">
        <v>9</v>
      </c>
      <c r="C23" s="39">
        <f>C18+C17</f>
        <v>281632.79000000004</v>
      </c>
      <c r="D23" s="39">
        <f>D18+D17</f>
        <v>256786.96421000003</v>
      </c>
      <c r="E23" s="36">
        <f t="shared" si="1"/>
        <v>91.17793571196025</v>
      </c>
      <c r="G23" s="28"/>
      <c r="H23" s="28"/>
      <c r="I23" s="27"/>
    </row>
    <row r="24" spans="1:9" ht="41.25" customHeight="1" thickBot="1">
      <c r="A24" s="52"/>
      <c r="B24" s="53" t="s">
        <v>26</v>
      </c>
      <c r="C24" s="54"/>
      <c r="D24" s="54">
        <v>0</v>
      </c>
      <c r="E24" s="55">
        <f aca="true" t="shared" si="2" ref="E24:E34">IF(C24=0,"",IF(D24/C24*100&gt;=200,"В/100",D24/C24*100))</f>
      </c>
      <c r="G24" s="27"/>
      <c r="H24" s="27"/>
      <c r="I24" s="27"/>
    </row>
    <row r="25" spans="1:5" s="42" customFormat="1" ht="21.75" customHeight="1" thickBot="1">
      <c r="A25" s="70" t="s">
        <v>11</v>
      </c>
      <c r="B25" s="71"/>
      <c r="C25" s="71"/>
      <c r="D25" s="71"/>
      <c r="E25" s="72"/>
    </row>
    <row r="26" spans="1:5" s="42" customFormat="1" ht="22.5" customHeight="1">
      <c r="A26" s="56" t="s">
        <v>31</v>
      </c>
      <c r="B26" s="57" t="s">
        <v>12</v>
      </c>
      <c r="C26" s="65">
        <v>3379.95</v>
      </c>
      <c r="D26" s="65">
        <v>2775.94499</v>
      </c>
      <c r="E26" s="63">
        <f t="shared" si="2"/>
        <v>82.12976493735114</v>
      </c>
    </row>
    <row r="27" spans="1:5" s="42" customFormat="1" ht="30" customHeight="1">
      <c r="A27" s="56" t="s">
        <v>32</v>
      </c>
      <c r="B27" s="57" t="s">
        <v>13</v>
      </c>
      <c r="C27" s="65">
        <v>93796.798</v>
      </c>
      <c r="D27" s="65">
        <v>76045.81578</v>
      </c>
      <c r="E27" s="63">
        <f t="shared" si="2"/>
        <v>81.07506588870977</v>
      </c>
    </row>
    <row r="28" spans="1:5" s="42" customFormat="1" ht="19.5" customHeight="1">
      <c r="A28" s="56" t="s">
        <v>33</v>
      </c>
      <c r="B28" s="57" t="s">
        <v>14</v>
      </c>
      <c r="C28" s="65">
        <v>54415.936</v>
      </c>
      <c r="D28" s="65">
        <v>44143.22324</v>
      </c>
      <c r="E28" s="63">
        <f t="shared" si="2"/>
        <v>81.1218670207198</v>
      </c>
    </row>
    <row r="29" spans="1:5" s="42" customFormat="1" ht="25.5" customHeight="1">
      <c r="A29" s="56" t="s">
        <v>34</v>
      </c>
      <c r="B29" s="57" t="s">
        <v>19</v>
      </c>
      <c r="C29" s="65">
        <v>118827.77352</v>
      </c>
      <c r="D29" s="65">
        <v>103422.4953</v>
      </c>
      <c r="E29" s="63">
        <f t="shared" si="2"/>
        <v>87.03562495226998</v>
      </c>
    </row>
    <row r="30" spans="1:5" s="42" customFormat="1" ht="25.5" customHeight="1">
      <c r="A30" s="56" t="s">
        <v>35</v>
      </c>
      <c r="B30" s="57" t="s">
        <v>15</v>
      </c>
      <c r="C30" s="65">
        <v>4105.7734</v>
      </c>
      <c r="D30" s="65">
        <v>3085.970230000001</v>
      </c>
      <c r="E30" s="63">
        <f>IF(C30=0,"",IF(D30/C30*100&gt;=200,"В/100",D30/C30*100))</f>
        <v>75.1617278732431</v>
      </c>
    </row>
    <row r="31" spans="1:5" s="42" customFormat="1" ht="25.5" customHeight="1">
      <c r="A31" s="56" t="s">
        <v>36</v>
      </c>
      <c r="B31" s="57" t="s">
        <v>16</v>
      </c>
      <c r="C31" s="65">
        <v>1441.05102</v>
      </c>
      <c r="D31" s="65">
        <v>1058.0821</v>
      </c>
      <c r="E31" s="63">
        <f>IF(C31=0,"",IF(D31/C31*100&gt;=200,"В/100",D31/C31*100))</f>
        <v>73.42433302604373</v>
      </c>
    </row>
    <row r="32" spans="1:5" s="42" customFormat="1" ht="30" customHeight="1">
      <c r="A32" s="56" t="s">
        <v>37</v>
      </c>
      <c r="B32" s="57" t="s">
        <v>48</v>
      </c>
      <c r="C32" s="65">
        <v>236.75</v>
      </c>
      <c r="D32" s="65">
        <v>7.3095</v>
      </c>
      <c r="E32" s="63">
        <f t="shared" si="2"/>
        <v>3.0874340021119324</v>
      </c>
    </row>
    <row r="33" spans="1:5" s="42" customFormat="1" ht="29.25" customHeight="1" thickBot="1">
      <c r="A33" s="58" t="s">
        <v>47</v>
      </c>
      <c r="B33" s="59" t="s">
        <v>17</v>
      </c>
      <c r="C33" s="65">
        <v>13127.45514</v>
      </c>
      <c r="D33" s="65">
        <v>12296.379140000001</v>
      </c>
      <c r="E33" s="64">
        <f t="shared" si="2"/>
        <v>93.66917661392215</v>
      </c>
    </row>
    <row r="34" spans="1:5" s="44" customFormat="1" ht="23.25" customHeight="1" thickBot="1">
      <c r="A34" s="43"/>
      <c r="B34" s="60" t="s">
        <v>18</v>
      </c>
      <c r="C34" s="61">
        <f>SUM(C26:C33)</f>
        <v>289331.48708</v>
      </c>
      <c r="D34" s="61">
        <f>SUM(D26:D33)</f>
        <v>242835.22028000004</v>
      </c>
      <c r="E34" s="62">
        <f t="shared" si="2"/>
        <v>83.9297591598996</v>
      </c>
    </row>
    <row r="35" s="42" customFormat="1" ht="12.75"/>
    <row r="36" spans="2:5" s="42" customFormat="1" ht="12.75">
      <c r="B36" s="45"/>
      <c r="C36" s="46"/>
      <c r="D36" s="46"/>
      <c r="E36" s="46"/>
    </row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2019-10-10T09:50:42Z</dcterms:modified>
  <cp:category/>
  <cp:version/>
  <cp:contentType/>
  <cp:contentStatus/>
</cp:coreProperties>
</file>